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.1" sheetId="9" r:id="rId1"/>
  </sheets>
  <definedNames>
    <definedName name="_xlnm._FilterDatabase" localSheetId="0" hidden="1">'4.1'!#REF!</definedName>
    <definedName name="_xlnm.Print_Area" localSheetId="0">'4.1'!$A$1:$I$22</definedName>
  </definedNames>
  <calcPr calcId="144525"/>
</workbook>
</file>

<file path=xl/sharedStrings.xml><?xml version="1.0" encoding="utf-8"?>
<sst xmlns="http://schemas.openxmlformats.org/spreadsheetml/2006/main" count="33" uniqueCount="33">
  <si>
    <t>临夏县二〇二四年预算收支分析表</t>
  </si>
  <si>
    <t>制表单位：临夏县财政局</t>
  </si>
  <si>
    <t>编制时间：2024-5-6</t>
  </si>
  <si>
    <t>单位：万元</t>
  </si>
  <si>
    <t>项      目</t>
  </si>
  <si>
    <t>调整预
算数</t>
  </si>
  <si>
    <t>本年累
计完成数</t>
  </si>
  <si>
    <t>占调整预
算数%</t>
  </si>
  <si>
    <t>比平均进
度增减%</t>
  </si>
  <si>
    <t>比平均进度增减
（万元）</t>
  </si>
  <si>
    <t>比上年同期增减%</t>
  </si>
  <si>
    <t>比上年同期增减（万元）</t>
  </si>
  <si>
    <t>上年同期完成数</t>
  </si>
  <si>
    <t>一.县级收入</t>
  </si>
  <si>
    <t>税务局：</t>
  </si>
  <si>
    <t xml:space="preserve">       税收收入</t>
  </si>
  <si>
    <t xml:space="preserve">       非税收入</t>
  </si>
  <si>
    <t>财政局（非税收入）</t>
  </si>
  <si>
    <t>二.上划收入</t>
  </si>
  <si>
    <t>其中: 中央收入</t>
  </si>
  <si>
    <t xml:space="preserve">      省级收入</t>
  </si>
  <si>
    <t xml:space="preserve">     州级收入</t>
  </si>
  <si>
    <t>三.大口径收入</t>
  </si>
  <si>
    <t xml:space="preserve">      税务局</t>
  </si>
  <si>
    <t xml:space="preserve">      财政局</t>
  </si>
  <si>
    <t>四.财政总支出</t>
  </si>
  <si>
    <t>(一)公共财政预算支出</t>
  </si>
  <si>
    <t>其中：债务付息支出（232）</t>
  </si>
  <si>
    <t>其中：债务发行费用支出（233）</t>
  </si>
  <si>
    <t>其中：债务还本支出（231）</t>
  </si>
  <si>
    <t>（三）基金预算支出</t>
  </si>
  <si>
    <t>填表人：刘振娟</t>
  </si>
  <si>
    <t>复核人：刘文奇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</si>
</sst>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/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/>
    <xf numFmtId="0" fontId="23" fillId="0" borderId="10" applyNumberFormat="0" applyFill="0" applyAlignment="0" applyProtection="0">
      <alignment vertical="center"/>
    </xf>
    <xf numFmtId="0" fontId="20" fillId="0" borderId="0"/>
    <xf numFmtId="0" fontId="12" fillId="2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8" fillId="25" borderId="1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/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22" fillId="0" borderId="0"/>
    <xf numFmtId="0" fontId="20" fillId="0" borderId="0"/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/>
    <xf numFmtId="177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/>
    <xf numFmtId="0" fontId="5" fillId="0" borderId="1" xfId="0" applyFont="1" applyFill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177" fontId="4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177" fontId="5" fillId="0" borderId="6" xfId="0" applyNumberFormat="1" applyFont="1" applyFill="1" applyBorder="1" applyAlignment="1" applyProtection="1">
      <alignment horizontal="center" vertical="center"/>
      <protection locked="0"/>
    </xf>
    <xf numFmtId="177" fontId="5" fillId="0" borderId="6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0" fontId="4" fillId="0" borderId="0" xfId="0" applyFont="1" applyFill="1" applyBorder="1" applyAlignment="1">
      <alignment horizontal="center"/>
    </xf>
    <xf numFmtId="177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9" xfId="0" applyNumberFormat="1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_ET_STYLE_NoName_00_ 2" xfId="21"/>
    <cellStyle name="标题 2" xfId="22" builtinId="17"/>
    <cellStyle name="常规_临夏州2015年财政收支旬报_2017年收支旬报0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_临夏州2015年财政收支旬报" xfId="55"/>
    <cellStyle name="样式 1" xfId="56"/>
    <cellStyle name="常规_2016年预算收支月报导出表样" xfId="57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C24" sqref="C24"/>
    </sheetView>
  </sheetViews>
  <sheetFormatPr defaultColWidth="9" defaultRowHeight="19" customHeight="1"/>
  <cols>
    <col min="1" max="1" width="20.5" style="1" customWidth="1"/>
    <col min="2" max="3" width="15.25" style="3" customWidth="1"/>
    <col min="4" max="5" width="15.25" style="4" customWidth="1"/>
    <col min="6" max="6" width="15.25" style="3" customWidth="1"/>
    <col min="7" max="7" width="15.25" style="4" customWidth="1"/>
    <col min="8" max="8" width="15.25" style="3" customWidth="1"/>
    <col min="9" max="9" width="15.25" style="5" customWidth="1"/>
    <col min="10" max="10" width="10.25" style="1" customWidth="1"/>
    <col min="11" max="16288" width="9" style="1"/>
    <col min="16289" max="16384" width="9" style="6"/>
  </cols>
  <sheetData>
    <row r="1" s="1" customFormat="1" ht="26" customHeight="1" spans="1:9">
      <c r="A1" s="7" t="s">
        <v>0</v>
      </c>
      <c r="B1" s="8"/>
      <c r="C1" s="8"/>
      <c r="D1" s="9"/>
      <c r="E1" s="9"/>
      <c r="F1" s="8"/>
      <c r="G1" s="9"/>
      <c r="H1" s="8"/>
      <c r="I1" s="8"/>
    </row>
    <row r="2" s="2" customFormat="1" ht="12" customHeight="1" spans="1:9">
      <c r="A2" s="10" t="s">
        <v>1</v>
      </c>
      <c r="B2" s="10"/>
      <c r="C2" s="11"/>
      <c r="D2" s="12"/>
      <c r="E2" s="13" t="s">
        <v>2</v>
      </c>
      <c r="F2" s="11"/>
      <c r="G2" s="13"/>
      <c r="H2" s="10" t="s">
        <v>3</v>
      </c>
      <c r="I2" s="41"/>
    </row>
    <row r="3" s="2" customFormat="1" ht="28" customHeight="1" spans="1:9">
      <c r="A3" s="14" t="s">
        <v>4</v>
      </c>
      <c r="B3" s="15" t="s">
        <v>5</v>
      </c>
      <c r="C3" s="15" t="s">
        <v>6</v>
      </c>
      <c r="D3" s="16" t="s">
        <v>7</v>
      </c>
      <c r="E3" s="16" t="s">
        <v>8</v>
      </c>
      <c r="F3" s="15" t="s">
        <v>9</v>
      </c>
      <c r="G3" s="16" t="s">
        <v>10</v>
      </c>
      <c r="H3" s="15" t="s">
        <v>11</v>
      </c>
      <c r="I3" s="42" t="s">
        <v>12</v>
      </c>
    </row>
    <row r="4" s="2" customFormat="1" ht="28" customHeight="1" spans="1:9">
      <c r="A4" s="17"/>
      <c r="B4" s="18"/>
      <c r="C4" s="18"/>
      <c r="D4" s="19"/>
      <c r="E4" s="19"/>
      <c r="F4" s="18"/>
      <c r="G4" s="19"/>
      <c r="H4" s="18"/>
      <c r="I4" s="43"/>
    </row>
    <row r="5" s="2" customFormat="1" ht="28" customHeight="1" spans="1:9">
      <c r="A5" s="20" t="s">
        <v>13</v>
      </c>
      <c r="B5" s="21">
        <f>B6+B9</f>
        <v>26199</v>
      </c>
      <c r="C5" s="22">
        <f>C6+C9</f>
        <v>9553</v>
      </c>
      <c r="D5" s="23">
        <f>C5/B5*100</f>
        <v>36.4632237871675</v>
      </c>
      <c r="E5" s="24">
        <f>D5-12/36*100</f>
        <v>3.12989045383412</v>
      </c>
      <c r="F5" s="21">
        <f>C5-B5*12/36</f>
        <v>820</v>
      </c>
      <c r="G5" s="24">
        <f>(C5-I5)/I5*100</f>
        <v>0.230825726576435</v>
      </c>
      <c r="H5" s="21">
        <f>C5-I5</f>
        <v>22</v>
      </c>
      <c r="I5" s="44">
        <f>I6+I9</f>
        <v>9531</v>
      </c>
    </row>
    <row r="6" s="2" customFormat="1" ht="28" customHeight="1" spans="1:9">
      <c r="A6" s="20" t="s">
        <v>14</v>
      </c>
      <c r="B6" s="21">
        <f>B7+B8</f>
        <v>19345</v>
      </c>
      <c r="C6" s="21">
        <f>C7+C8</f>
        <v>6134</v>
      </c>
      <c r="D6" s="23">
        <f t="shared" ref="D5:D22" si="0">C6/B6*100</f>
        <v>31.7084517963298</v>
      </c>
      <c r="E6" s="24">
        <f t="shared" ref="E6:E22" si="1">D6-12/36*100</f>
        <v>-1.62488153700353</v>
      </c>
      <c r="F6" s="21">
        <f t="shared" ref="F6:F22" si="2">C6-B6*12/36</f>
        <v>-314.333333333333</v>
      </c>
      <c r="G6" s="24">
        <f t="shared" ref="G6:G22" si="3">(C6-I6)/I6*100</f>
        <v>-20.769826918109</v>
      </c>
      <c r="H6" s="21">
        <f t="shared" ref="H6:H22" si="4">C6-I6</f>
        <v>-1608</v>
      </c>
      <c r="I6" s="44">
        <f>I7+I8</f>
        <v>7742</v>
      </c>
    </row>
    <row r="7" s="2" customFormat="1" ht="28" customHeight="1" spans="1:9">
      <c r="A7" s="20" t="s">
        <v>15</v>
      </c>
      <c r="B7" s="25">
        <v>18042</v>
      </c>
      <c r="C7" s="26">
        <v>5414</v>
      </c>
      <c r="D7" s="27">
        <f t="shared" si="0"/>
        <v>30.0077596718767</v>
      </c>
      <c r="E7" s="28">
        <f t="shared" si="1"/>
        <v>-3.32557366145659</v>
      </c>
      <c r="F7" s="25">
        <f t="shared" si="2"/>
        <v>-600</v>
      </c>
      <c r="G7" s="28">
        <f t="shared" si="3"/>
        <v>-19.6020196020196</v>
      </c>
      <c r="H7" s="25">
        <f t="shared" si="4"/>
        <v>-1320</v>
      </c>
      <c r="I7" s="45">
        <v>6734</v>
      </c>
    </row>
    <row r="8" s="2" customFormat="1" ht="28" customHeight="1" spans="1:9">
      <c r="A8" s="20" t="s">
        <v>16</v>
      </c>
      <c r="B8" s="25">
        <v>1303</v>
      </c>
      <c r="C8" s="26">
        <v>720</v>
      </c>
      <c r="D8" s="27">
        <f t="shared" si="0"/>
        <v>55.2570990023024</v>
      </c>
      <c r="E8" s="28">
        <f t="shared" si="1"/>
        <v>21.9237656689691</v>
      </c>
      <c r="F8" s="25">
        <f t="shared" si="2"/>
        <v>285.666666666667</v>
      </c>
      <c r="G8" s="28">
        <f t="shared" si="3"/>
        <v>-28.5714285714286</v>
      </c>
      <c r="H8" s="25">
        <f t="shared" si="4"/>
        <v>-288</v>
      </c>
      <c r="I8" s="45">
        <v>1008</v>
      </c>
    </row>
    <row r="9" s="2" customFormat="1" ht="28" customHeight="1" spans="1:9">
      <c r="A9" s="20" t="s">
        <v>17</v>
      </c>
      <c r="B9" s="21">
        <v>6854</v>
      </c>
      <c r="C9" s="22">
        <v>3419</v>
      </c>
      <c r="D9" s="23">
        <f t="shared" si="0"/>
        <v>49.8832798365918</v>
      </c>
      <c r="E9" s="24">
        <f t="shared" si="1"/>
        <v>16.5499465032584</v>
      </c>
      <c r="F9" s="21">
        <f t="shared" si="2"/>
        <v>1134.33333333333</v>
      </c>
      <c r="G9" s="24">
        <f t="shared" si="3"/>
        <v>91.1123532699832</v>
      </c>
      <c r="H9" s="21">
        <f t="shared" si="4"/>
        <v>1630</v>
      </c>
      <c r="I9" s="44">
        <v>1789</v>
      </c>
    </row>
    <row r="10" s="2" customFormat="1" ht="28" customHeight="1" spans="1:9">
      <c r="A10" s="20" t="s">
        <v>18</v>
      </c>
      <c r="B10" s="21">
        <f>B11+B12+B13</f>
        <v>11417</v>
      </c>
      <c r="C10" s="21">
        <f>C11+C12+C13</f>
        <v>5659</v>
      </c>
      <c r="D10" s="23">
        <f t="shared" si="0"/>
        <v>49.5664360164667</v>
      </c>
      <c r="E10" s="24">
        <f t="shared" si="1"/>
        <v>16.2331026831333</v>
      </c>
      <c r="F10" s="21">
        <f t="shared" si="2"/>
        <v>1853.33333333333</v>
      </c>
      <c r="G10" s="24">
        <f t="shared" si="3"/>
        <v>-14.2445825125019</v>
      </c>
      <c r="H10" s="21">
        <f t="shared" si="4"/>
        <v>-940</v>
      </c>
      <c r="I10" s="44">
        <f>I11+I12+I13</f>
        <v>6599</v>
      </c>
    </row>
    <row r="11" s="2" customFormat="1" ht="28" customHeight="1" spans="1:9">
      <c r="A11" s="20" t="s">
        <v>19</v>
      </c>
      <c r="B11" s="25">
        <v>7885</v>
      </c>
      <c r="C11" s="26">
        <v>4212</v>
      </c>
      <c r="D11" s="27">
        <f t="shared" si="0"/>
        <v>53.4178820545339</v>
      </c>
      <c r="E11" s="28">
        <f t="shared" si="1"/>
        <v>20.0845487212006</v>
      </c>
      <c r="F11" s="25">
        <f t="shared" si="2"/>
        <v>1583.66666666667</v>
      </c>
      <c r="G11" s="28">
        <f t="shared" si="3"/>
        <v>-11.1954459203036</v>
      </c>
      <c r="H11" s="25">
        <f t="shared" si="4"/>
        <v>-531</v>
      </c>
      <c r="I11" s="45">
        <v>4743</v>
      </c>
    </row>
    <row r="12" s="2" customFormat="1" ht="28" customHeight="1" spans="1:9">
      <c r="A12" s="20" t="s">
        <v>20</v>
      </c>
      <c r="B12" s="25">
        <v>3452</v>
      </c>
      <c r="C12" s="26">
        <v>1414</v>
      </c>
      <c r="D12" s="27">
        <f t="shared" si="0"/>
        <v>40.9617612977984</v>
      </c>
      <c r="E12" s="28">
        <f t="shared" si="1"/>
        <v>7.62842796446505</v>
      </c>
      <c r="F12" s="25">
        <f t="shared" si="2"/>
        <v>263.333333333333</v>
      </c>
      <c r="G12" s="28">
        <f t="shared" si="3"/>
        <v>-21.4880621876735</v>
      </c>
      <c r="H12" s="25">
        <f t="shared" si="4"/>
        <v>-387</v>
      </c>
      <c r="I12" s="45">
        <v>1801</v>
      </c>
    </row>
    <row r="13" s="2" customFormat="1" ht="28" customHeight="1" spans="1:9">
      <c r="A13" s="20" t="s">
        <v>21</v>
      </c>
      <c r="B13" s="25">
        <v>80</v>
      </c>
      <c r="C13" s="26">
        <v>33</v>
      </c>
      <c r="D13" s="27">
        <f t="shared" si="0"/>
        <v>41.25</v>
      </c>
      <c r="E13" s="28">
        <f t="shared" si="1"/>
        <v>7.91666666666667</v>
      </c>
      <c r="F13" s="25">
        <f t="shared" si="2"/>
        <v>6.33333333333333</v>
      </c>
      <c r="G13" s="28">
        <f t="shared" si="3"/>
        <v>-40</v>
      </c>
      <c r="H13" s="25">
        <f t="shared" si="4"/>
        <v>-22</v>
      </c>
      <c r="I13" s="45">
        <v>55</v>
      </c>
    </row>
    <row r="14" s="2" customFormat="1" ht="28" customHeight="1" spans="1:9">
      <c r="A14" s="20" t="s">
        <v>22</v>
      </c>
      <c r="B14" s="21">
        <f>B15+B16</f>
        <v>37616</v>
      </c>
      <c r="C14" s="22">
        <f>C15+C16</f>
        <v>15212</v>
      </c>
      <c r="D14" s="23">
        <f t="shared" si="0"/>
        <v>40.4402381965121</v>
      </c>
      <c r="E14" s="24">
        <f t="shared" si="1"/>
        <v>7.1069048631788</v>
      </c>
      <c r="F14" s="21">
        <f t="shared" si="2"/>
        <v>2673.33333333333</v>
      </c>
      <c r="G14" s="24">
        <f t="shared" si="3"/>
        <v>-5.69125852448853</v>
      </c>
      <c r="H14" s="21">
        <f t="shared" si="4"/>
        <v>-918</v>
      </c>
      <c r="I14" s="44">
        <f>I15+I16</f>
        <v>16130</v>
      </c>
    </row>
    <row r="15" s="2" customFormat="1" ht="28" customHeight="1" spans="1:9">
      <c r="A15" s="20" t="s">
        <v>23</v>
      </c>
      <c r="B15" s="25">
        <v>29957</v>
      </c>
      <c r="C15" s="26">
        <v>11771</v>
      </c>
      <c r="D15" s="27">
        <f t="shared" si="0"/>
        <v>39.2929866141469</v>
      </c>
      <c r="E15" s="28">
        <f t="shared" si="1"/>
        <v>5.95965328081362</v>
      </c>
      <c r="F15" s="25">
        <f t="shared" si="2"/>
        <v>1785.33333333333</v>
      </c>
      <c r="G15" s="28">
        <f t="shared" si="3"/>
        <v>-17.9149232914923</v>
      </c>
      <c r="H15" s="25">
        <f t="shared" si="4"/>
        <v>-2569</v>
      </c>
      <c r="I15" s="45">
        <v>14340</v>
      </c>
    </row>
    <row r="16" s="2" customFormat="1" ht="28" customHeight="1" spans="1:9">
      <c r="A16" s="20" t="s">
        <v>24</v>
      </c>
      <c r="B16" s="25">
        <v>7659</v>
      </c>
      <c r="C16" s="26">
        <v>3441</v>
      </c>
      <c r="D16" s="27">
        <f t="shared" si="0"/>
        <v>44.9275362318841</v>
      </c>
      <c r="E16" s="28">
        <f t="shared" si="1"/>
        <v>11.5942028985507</v>
      </c>
      <c r="F16" s="25">
        <f t="shared" si="2"/>
        <v>888</v>
      </c>
      <c r="G16" s="28">
        <f t="shared" si="3"/>
        <v>92.2346368715084</v>
      </c>
      <c r="H16" s="25">
        <f t="shared" si="4"/>
        <v>1651</v>
      </c>
      <c r="I16" s="45">
        <v>1790</v>
      </c>
    </row>
    <row r="17" s="2" customFormat="1" ht="28" customHeight="1" spans="1:9">
      <c r="A17" s="20" t="s">
        <v>25</v>
      </c>
      <c r="B17" s="21">
        <f>B18+B22</f>
        <v>405743</v>
      </c>
      <c r="C17" s="21">
        <f>C18+C22</f>
        <v>150306</v>
      </c>
      <c r="D17" s="23">
        <f t="shared" si="0"/>
        <v>37.0446317003621</v>
      </c>
      <c r="E17" s="24">
        <f t="shared" si="1"/>
        <v>3.71129836702872</v>
      </c>
      <c r="F17" s="21">
        <f t="shared" si="2"/>
        <v>15058.3333333333</v>
      </c>
      <c r="G17" s="24">
        <f t="shared" si="3"/>
        <v>-26.0410669737095</v>
      </c>
      <c r="H17" s="21">
        <f t="shared" si="4"/>
        <v>-52923</v>
      </c>
      <c r="I17" s="44">
        <f>I18+I22</f>
        <v>203229</v>
      </c>
    </row>
    <row r="18" s="2" customFormat="1" ht="28" customHeight="1" spans="1:9">
      <c r="A18" s="20" t="s">
        <v>26</v>
      </c>
      <c r="B18" s="21">
        <v>370162</v>
      </c>
      <c r="C18" s="29">
        <v>122059</v>
      </c>
      <c r="D18" s="23">
        <f t="shared" si="0"/>
        <v>32.97448144326</v>
      </c>
      <c r="E18" s="24">
        <f t="shared" si="1"/>
        <v>-0.358851890073353</v>
      </c>
      <c r="F18" s="21">
        <f t="shared" si="2"/>
        <v>-1328.33333333333</v>
      </c>
      <c r="G18" s="24">
        <f t="shared" si="3"/>
        <v>-34.2365155735629</v>
      </c>
      <c r="H18" s="21">
        <f t="shared" si="4"/>
        <v>-63544</v>
      </c>
      <c r="I18" s="44">
        <v>185603</v>
      </c>
    </row>
    <row r="19" s="2" customFormat="1" ht="28" hidden="1" customHeight="1" spans="1:9">
      <c r="A19" s="30" t="s">
        <v>27</v>
      </c>
      <c r="B19" s="25">
        <v>7728</v>
      </c>
      <c r="C19" s="31"/>
      <c r="D19" s="27">
        <f t="shared" si="0"/>
        <v>0</v>
      </c>
      <c r="E19" s="24">
        <f t="shared" si="1"/>
        <v>-33.3333333333333</v>
      </c>
      <c r="F19" s="21">
        <f t="shared" si="2"/>
        <v>-2576</v>
      </c>
      <c r="G19" s="24" t="e">
        <f t="shared" si="3"/>
        <v>#DIV/0!</v>
      </c>
      <c r="H19" s="21">
        <f t="shared" si="4"/>
        <v>0</v>
      </c>
      <c r="I19" s="45"/>
    </row>
    <row r="20" s="2" customFormat="1" ht="28" hidden="1" customHeight="1" spans="1:9">
      <c r="A20" s="30" t="s">
        <v>28</v>
      </c>
      <c r="B20" s="25">
        <v>30</v>
      </c>
      <c r="C20" s="26"/>
      <c r="D20" s="27">
        <f t="shared" si="0"/>
        <v>0</v>
      </c>
      <c r="E20" s="24">
        <f t="shared" si="1"/>
        <v>-33.3333333333333</v>
      </c>
      <c r="F20" s="21">
        <f t="shared" si="2"/>
        <v>-10</v>
      </c>
      <c r="G20" s="24" t="e">
        <f t="shared" si="3"/>
        <v>#DIV/0!</v>
      </c>
      <c r="H20" s="21">
        <f t="shared" si="4"/>
        <v>0</v>
      </c>
      <c r="I20" s="45"/>
    </row>
    <row r="21" s="2" customFormat="1" ht="28" hidden="1" customHeight="1" spans="1:9">
      <c r="A21" s="30" t="s">
        <v>29</v>
      </c>
      <c r="B21" s="25"/>
      <c r="C21" s="26"/>
      <c r="D21" s="27"/>
      <c r="E21" s="24">
        <f t="shared" si="1"/>
        <v>-33.3333333333333</v>
      </c>
      <c r="F21" s="21">
        <f t="shared" si="2"/>
        <v>0</v>
      </c>
      <c r="G21" s="24" t="e">
        <f t="shared" si="3"/>
        <v>#DIV/0!</v>
      </c>
      <c r="H21" s="21">
        <f t="shared" si="4"/>
        <v>0</v>
      </c>
      <c r="I21" s="45"/>
    </row>
    <row r="22" s="2" customFormat="1" ht="28" customHeight="1" spans="1:9">
      <c r="A22" s="32" t="s">
        <v>30</v>
      </c>
      <c r="B22" s="33">
        <v>35581</v>
      </c>
      <c r="C22" s="34">
        <v>28247</v>
      </c>
      <c r="D22" s="35">
        <f>C22/B22*100</f>
        <v>79.3878755515584</v>
      </c>
      <c r="E22" s="36">
        <f t="shared" si="1"/>
        <v>46.0545422182251</v>
      </c>
      <c r="F22" s="33">
        <f t="shared" si="2"/>
        <v>16386.6666666667</v>
      </c>
      <c r="G22" s="36">
        <f t="shared" si="3"/>
        <v>60.2575740383524</v>
      </c>
      <c r="H22" s="33">
        <f t="shared" si="4"/>
        <v>10621</v>
      </c>
      <c r="I22" s="46">
        <v>17626</v>
      </c>
    </row>
    <row r="23" s="2" customFormat="1" ht="23" customHeight="1" spans="1:9">
      <c r="A23" s="37" t="s">
        <v>31</v>
      </c>
      <c r="B23" s="38"/>
      <c r="C23" s="38"/>
      <c r="D23" s="39"/>
      <c r="E23" s="39"/>
      <c r="F23" s="40"/>
      <c r="G23" s="39"/>
      <c r="H23" s="37" t="s">
        <v>32</v>
      </c>
      <c r="I23" s="47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409027777777778" bottom="0.409027777777778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74187</cp:lastModifiedBy>
  <dcterms:created xsi:type="dcterms:W3CDTF">2019-09-11T01:46:00Z</dcterms:created>
  <cp:lastPrinted>2020-09-11T02:17:00Z</cp:lastPrinted>
  <dcterms:modified xsi:type="dcterms:W3CDTF">2024-05-06T07:32:05Z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